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цены на  услуги" sheetId="1" r:id="rId1"/>
    <sheet name="табл 1" sheetId="2" r:id="rId2"/>
    <sheet name="табл 2" sheetId="3" r:id="rId3"/>
    <sheet name="табл 3" sheetId="4" r:id="rId4"/>
    <sheet name="табл 4" sheetId="5" r:id="rId5"/>
  </sheets>
  <definedNames/>
  <calcPr fullCalcOnLoad="1"/>
</workbook>
</file>

<file path=xl/sharedStrings.xml><?xml version="1.0" encoding="utf-8"?>
<sst xmlns="http://schemas.openxmlformats.org/spreadsheetml/2006/main" count="161" uniqueCount="108">
  <si>
    <t xml:space="preserve">Подготовка уточненной декларации </t>
  </si>
  <si>
    <t>Установка банк-клиента</t>
  </si>
  <si>
    <t>Проведение сверки расчетов с бюджетом</t>
  </si>
  <si>
    <t>Подготовка документов для камеральной проверки</t>
  </si>
  <si>
    <t>Ежегодное подтверждение основного вида деятельности в Фонде социального страхования</t>
  </si>
  <si>
    <t>Оформление документов для валютного контроля банка (при наличии валютных операций)</t>
  </si>
  <si>
    <t>Восстановление бухгалтерской и налоговой отчетности</t>
  </si>
  <si>
    <t>табл 1</t>
  </si>
  <si>
    <t>табл 2</t>
  </si>
  <si>
    <t>табл 3</t>
  </si>
  <si>
    <t>Комплексное бухгалтерское обслуживание</t>
  </si>
  <si>
    <t>табл 4</t>
  </si>
  <si>
    <t>Получение страхового свидетельства обязательного Пенсионного страхования для сотрудника</t>
  </si>
  <si>
    <t xml:space="preserve">Подготовка любого первичного документа(платежное поручение, счет, счет-фактура, накладная и т.п.) </t>
  </si>
  <si>
    <t>Консультационные услуги в области бухгалтерского и налогового учета</t>
  </si>
  <si>
    <t>Подготовка 2-НДФЛ для ИФНС за год/за чел</t>
  </si>
  <si>
    <t>Подготовка персонифицированного учета в ПФР/за чел</t>
  </si>
  <si>
    <t>До 50</t>
  </si>
  <si>
    <t>От 51 до 100</t>
  </si>
  <si>
    <t>От 101 до 200</t>
  </si>
  <si>
    <t>От 201 до 300</t>
  </si>
  <si>
    <t>От 301 до 400</t>
  </si>
  <si>
    <t>по индивидуальной договоренности</t>
  </si>
  <si>
    <t>Общий режим</t>
  </si>
  <si>
    <t>ИП</t>
  </si>
  <si>
    <t>УСН 6%</t>
  </si>
  <si>
    <t>УСН 15%</t>
  </si>
  <si>
    <t>От 400</t>
  </si>
  <si>
    <t>Электороннная отчетность, отправка через Такском</t>
  </si>
  <si>
    <t>по тарифам оператора</t>
  </si>
  <si>
    <t>Расчет заработной платы</t>
  </si>
  <si>
    <t>Ведение кадрового учета</t>
  </si>
  <si>
    <t>от 3500</t>
  </si>
  <si>
    <t>по договоренности</t>
  </si>
  <si>
    <t>Ведение отдельных участков бухгалтерского учета</t>
  </si>
  <si>
    <t>Подготовка и сдача в ИФНС и внебюджетные фонды нулевой отчетности</t>
  </si>
  <si>
    <t>Управление счетами через банк-клиент (до 20 документов в месяц, свыше 50 рублей за документ)</t>
  </si>
  <si>
    <t>от 2000</t>
  </si>
  <si>
    <t>Стоимость в рублях</t>
  </si>
  <si>
    <t>от 3000</t>
  </si>
  <si>
    <t>Подготовка типовой учетной политики организации</t>
  </si>
  <si>
    <t>Получение справок об отсутствии задолженности, о состоянии расчетов с бюджетом и прочих справок</t>
  </si>
  <si>
    <t>табл.1</t>
  </si>
  <si>
    <t>Табл.2</t>
  </si>
  <si>
    <t>Табл.3</t>
  </si>
  <si>
    <t>табл.4</t>
  </si>
  <si>
    <t>Получение архивных копий Учредительных документов из ИФНС(госпошлина оплачивается отдельно)</t>
  </si>
  <si>
    <t>ед. изм</t>
  </si>
  <si>
    <t>поездка</t>
  </si>
  <si>
    <t>конверт</t>
  </si>
  <si>
    <t>юр. лицо</t>
  </si>
  <si>
    <t>св-во</t>
  </si>
  <si>
    <t>декларация</t>
  </si>
  <si>
    <t>договор</t>
  </si>
  <si>
    <t>документ</t>
  </si>
  <si>
    <t>чел</t>
  </si>
  <si>
    <t>час</t>
  </si>
  <si>
    <t>Прайс-лист на услуги ООО "Когито Эккаунтинг" с 01 января 2013г.</t>
  </si>
  <si>
    <t>Бухгалтерское услуги(предварительный расчет):</t>
  </si>
  <si>
    <t>Наименование услуги</t>
  </si>
  <si>
    <t>квартал</t>
  </si>
  <si>
    <t>месяц</t>
  </si>
  <si>
    <t>Юридические услуги</t>
  </si>
  <si>
    <t>Регистрация юридических лиц</t>
  </si>
  <si>
    <t>Регистрация ИП</t>
  </si>
  <si>
    <t>Регистрация изменений вносимых и не вносимых в учредительные документы юридических лиц, ИП</t>
  </si>
  <si>
    <t>Предоставление юридического  адреса</t>
  </si>
  <si>
    <t>Открытие  счетов в банке</t>
  </si>
  <si>
    <t>Уведомление ИФНС и фондов об открытии/закрытии расчетного счета</t>
  </si>
  <si>
    <t>Постановка на учет/снятие с учета обособленного подразделения</t>
  </si>
  <si>
    <t>Получение письма Росстата</t>
  </si>
  <si>
    <t>Снятие/постановка на учет во внебюджетных фондах.</t>
  </si>
  <si>
    <t>Разработка и правовая экспертиза различных видов договоров</t>
  </si>
  <si>
    <t>Комплексное юридическое обслуживание</t>
  </si>
  <si>
    <t>Юридические консультации</t>
  </si>
  <si>
    <t>счет</t>
  </si>
  <si>
    <t>Получение срочной выписки из ЕГРЮЛ (включая госпошлину)</t>
  </si>
  <si>
    <t>от 1500</t>
  </si>
  <si>
    <t>Кадровое делопроизводство</t>
  </si>
  <si>
    <t>требование</t>
  </si>
  <si>
    <t>Подготовка 3-НДФЛ для ИФНС за год (декларирование доходов, налоговые вычеты)</t>
  </si>
  <si>
    <t>Почтово-секретарское обслуживание</t>
  </si>
  <si>
    <t>Курьерские услуги</t>
  </si>
  <si>
    <t>Сдача отчетности в Государственные органы (ПФР, ФСС, ФНС и др.)</t>
  </si>
  <si>
    <t>Курьерская  доставка почты и документов  Московской области.</t>
  </si>
  <si>
    <t>Курьерская  доставка почты и документов по Москве (в пределах МКАД)-время ожидания 15 мин.</t>
  </si>
  <si>
    <t>Дополнительное время ожидание курьера более 15 мин.(оплачивается за каждый дополнительный час)</t>
  </si>
  <si>
    <t>Отправка корреспонденции экспресс-почтой</t>
  </si>
  <si>
    <t>Прием корреспонденции в почтовом отделении по юридическому, фактическому адресу</t>
  </si>
  <si>
    <t>от 10000</t>
  </si>
  <si>
    <t>физ.лицо</t>
  </si>
  <si>
    <t>шт.</t>
  </si>
  <si>
    <r>
      <t xml:space="preserve">Стоимость обслуживания в </t>
    </r>
    <r>
      <rPr>
        <b/>
        <u val="single"/>
        <sz val="9"/>
        <color indexed="12"/>
        <rFont val="Arial"/>
        <family val="2"/>
      </rPr>
      <t>месяц</t>
    </r>
    <r>
      <rPr>
        <b/>
        <sz val="9"/>
        <rFont val="Arial"/>
        <family val="2"/>
      </rPr>
      <t xml:space="preserve"> , в рублях</t>
    </r>
  </si>
  <si>
    <r>
      <t xml:space="preserve">Количество документов, обрабатываемых в </t>
    </r>
    <r>
      <rPr>
        <b/>
        <u val="single"/>
        <sz val="9"/>
        <color indexed="12"/>
        <rFont val="Arial"/>
        <family val="2"/>
      </rPr>
      <t>квартал</t>
    </r>
  </si>
  <si>
    <r>
      <t xml:space="preserve">Стоимость обслуживания в </t>
    </r>
    <r>
      <rPr>
        <b/>
        <u val="single"/>
        <sz val="9"/>
        <color indexed="12"/>
        <rFont val="Arial"/>
        <family val="2"/>
      </rPr>
      <t>месяц,</t>
    </r>
    <r>
      <rPr>
        <b/>
        <sz val="9"/>
        <rFont val="Arial"/>
        <family val="2"/>
      </rPr>
      <t xml:space="preserve"> в рублях </t>
    </r>
  </si>
  <si>
    <r>
      <t xml:space="preserve">Стоимость обслуживания в </t>
    </r>
    <r>
      <rPr>
        <b/>
        <u val="single"/>
        <sz val="9"/>
        <color indexed="12"/>
        <rFont val="Arial"/>
        <family val="2"/>
      </rPr>
      <t>квартал</t>
    </r>
    <r>
      <rPr>
        <b/>
        <sz val="9"/>
        <rFont val="Arial"/>
        <family val="2"/>
      </rPr>
      <t>, в рублях</t>
    </r>
  </si>
  <si>
    <t>Нулевая бухгалтерская и налоговая отчетность</t>
  </si>
  <si>
    <t>Подготовка нулевой бухгалтерской и налоговой отчетности</t>
  </si>
  <si>
    <t>Бухгалтерское обслуживание на базе первичных документов, предоставляемых заказчиком</t>
  </si>
  <si>
    <t>Бухгалтерское обслуживание на базе первичных документов, предоставляемых заказчиком,
с их дальнейшей обработкой и формированием бухгалтерской и налоговой отчетности.</t>
  </si>
  <si>
    <t>Комплексное бухгалтерское обслуживание , включающее в себя подготовку всех первичных документов, ведение бухгалтеского учета и формирование бухгалтерской и налоговой отчетности</t>
  </si>
  <si>
    <t>Он-лайн бухгалтерия (бухгалтерское обслуживание через удаленный доступ) на базе первичных документов, сформированных клиентом самостоятельно в бухгалтерской программе, формирование бухгалтерской и налоговой отчетности.</t>
  </si>
  <si>
    <t xml:space="preserve">Он-лайн бухгалтерия:  бухгалтерское обслуживание через удаленный доступ </t>
  </si>
  <si>
    <t>от 15000</t>
  </si>
  <si>
    <t>Отправка корреспонденции почтой России ( заказным, ценным письмом)</t>
  </si>
  <si>
    <t>по  тарифам</t>
  </si>
  <si>
    <t>1 раз в нед.</t>
  </si>
  <si>
    <t>Почтово-секретарское обслуживание ( прием корреспонденции, прием телефонных звонков)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</si>
</sst>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1">
    <font>
      <sz val="10"/>
      <name val="Arial"/>
      <family val="0"/>
    </font>
    <font>
      <b/>
      <sz val="9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9"/>
      <name val="Verdana"/>
      <family val="2"/>
    </font>
    <font>
      <b/>
      <sz val="9"/>
      <name val="Arial"/>
      <family val="2"/>
    </font>
    <font>
      <b/>
      <u val="single"/>
      <sz val="9"/>
      <color indexed="12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3" tint="0.399980008602142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 indent="1"/>
    </xf>
    <xf numFmtId="0" fontId="0" fillId="0" borderId="10" xfId="0" applyFill="1" applyBorder="1" applyAlignment="1">
      <alignment/>
    </xf>
    <xf numFmtId="0" fontId="6" fillId="0" borderId="10" xfId="42" applyFont="1" applyBorder="1" applyAlignment="1" applyProtection="1">
      <alignment horizontal="right"/>
      <protection/>
    </xf>
    <xf numFmtId="0" fontId="2" fillId="0" borderId="10" xfId="0" applyFont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2" fillId="0" borderId="0" xfId="0" applyFont="1" applyFill="1" applyAlignment="1">
      <alignment wrapText="1"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0" fillId="33" borderId="11" xfId="0" applyFont="1" applyFill="1" applyBorder="1" applyAlignment="1">
      <alignment wrapText="1"/>
    </xf>
    <xf numFmtId="0" fontId="10" fillId="33" borderId="12" xfId="0" applyFont="1" applyFill="1" applyBorder="1" applyAlignment="1">
      <alignment horizontal="center" wrapText="1"/>
    </xf>
    <xf numFmtId="0" fontId="10" fillId="33" borderId="12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12" fillId="35" borderId="15" xfId="0" applyFont="1" applyFill="1" applyBorder="1" applyAlignment="1">
      <alignment wrapText="1"/>
    </xf>
    <xf numFmtId="3" fontId="12" fillId="35" borderId="16" xfId="0" applyNumberFormat="1" applyFont="1" applyFill="1" applyBorder="1" applyAlignment="1">
      <alignment horizontal="center" wrapText="1"/>
    </xf>
    <xf numFmtId="3" fontId="12" fillId="35" borderId="17" xfId="0" applyNumberFormat="1" applyFont="1" applyFill="1" applyBorder="1" applyAlignment="1">
      <alignment horizontal="center" wrapText="1"/>
    </xf>
    <xf numFmtId="0" fontId="12" fillId="0" borderId="18" xfId="0" applyFont="1" applyBorder="1" applyAlignment="1">
      <alignment wrapText="1"/>
    </xf>
    <xf numFmtId="3" fontId="12" fillId="0" borderId="10" xfId="0" applyNumberFormat="1" applyFont="1" applyBorder="1" applyAlignment="1">
      <alignment horizontal="center" wrapText="1"/>
    </xf>
    <xf numFmtId="0" fontId="12" fillId="35" borderId="18" xfId="0" applyFont="1" applyFill="1" applyBorder="1" applyAlignment="1">
      <alignment wrapText="1"/>
    </xf>
    <xf numFmtId="0" fontId="12" fillId="0" borderId="19" xfId="0" applyFont="1" applyBorder="1" applyAlignment="1">
      <alignment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0" fillId="33" borderId="20" xfId="0" applyFont="1" applyFill="1" applyBorder="1" applyAlignment="1">
      <alignment wrapText="1"/>
    </xf>
    <xf numFmtId="0" fontId="10" fillId="33" borderId="21" xfId="0" applyFont="1" applyFill="1" applyBorder="1" applyAlignment="1">
      <alignment/>
    </xf>
    <xf numFmtId="0" fontId="12" fillId="35" borderId="22" xfId="0" applyFont="1" applyFill="1" applyBorder="1" applyAlignment="1">
      <alignment wrapText="1"/>
    </xf>
    <xf numFmtId="3" fontId="12" fillId="35" borderId="23" xfId="0" applyNumberFormat="1" applyFont="1" applyFill="1" applyBorder="1" applyAlignment="1">
      <alignment horizontal="center" wrapText="1"/>
    </xf>
    <xf numFmtId="3" fontId="12" fillId="35" borderId="24" xfId="0" applyNumberFormat="1" applyFont="1" applyFill="1" applyBorder="1" applyAlignment="1">
      <alignment horizontal="center" wrapText="1"/>
    </xf>
    <xf numFmtId="1" fontId="50" fillId="0" borderId="0" xfId="0" applyNumberFormat="1" applyFont="1" applyAlignment="1">
      <alignment/>
    </xf>
    <xf numFmtId="10" fontId="50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0" fontId="12" fillId="0" borderId="0" xfId="0" applyNumberFormat="1" applyFont="1" applyAlignment="1">
      <alignment/>
    </xf>
    <xf numFmtId="3" fontId="12" fillId="0" borderId="25" xfId="0" applyNumberFormat="1" applyFont="1" applyBorder="1" applyAlignment="1">
      <alignment horizontal="center" wrapText="1"/>
    </xf>
    <xf numFmtId="0" fontId="10" fillId="33" borderId="26" xfId="0" applyFont="1" applyFill="1" applyBorder="1" applyAlignment="1">
      <alignment horizontal="center"/>
    </xf>
    <xf numFmtId="0" fontId="10" fillId="33" borderId="27" xfId="0" applyFont="1" applyFill="1" applyBorder="1" applyAlignment="1">
      <alignment horizontal="center"/>
    </xf>
    <xf numFmtId="0" fontId="12" fillId="0" borderId="28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2" fillId="0" borderId="10" xfId="0" applyFont="1" applyBorder="1" applyAlignment="1">
      <alignment/>
    </xf>
    <xf numFmtId="3" fontId="12" fillId="0" borderId="16" xfId="0" applyNumberFormat="1" applyFont="1" applyFill="1" applyBorder="1" applyAlignment="1">
      <alignment/>
    </xf>
    <xf numFmtId="3" fontId="12" fillId="0" borderId="17" xfId="0" applyNumberFormat="1" applyFont="1" applyFill="1" applyBorder="1" applyAlignment="1">
      <alignment/>
    </xf>
    <xf numFmtId="3" fontId="12" fillId="0" borderId="26" xfId="0" applyNumberFormat="1" applyFont="1" applyFill="1" applyBorder="1" applyAlignment="1">
      <alignment/>
    </xf>
    <xf numFmtId="3" fontId="12" fillId="0" borderId="27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3" fontId="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3" fontId="2" fillId="33" borderId="10" xfId="0" applyNumberFormat="1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/>
    </xf>
    <xf numFmtId="0" fontId="14" fillId="0" borderId="10" xfId="0" applyFont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0" fontId="14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10" fillId="33" borderId="23" xfId="0" applyFont="1" applyFill="1" applyBorder="1" applyAlignment="1">
      <alignment horizontal="center" wrapText="1"/>
    </xf>
    <xf numFmtId="0" fontId="10" fillId="33" borderId="24" xfId="0" applyFont="1" applyFill="1" applyBorder="1" applyAlignment="1">
      <alignment horizontal="center" wrapText="1"/>
    </xf>
    <xf numFmtId="0" fontId="10" fillId="33" borderId="29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10" fillId="33" borderId="30" xfId="0" applyFont="1" applyFill="1" applyBorder="1" applyAlignment="1">
      <alignment horizontal="center" wrapText="1"/>
    </xf>
    <xf numFmtId="0" fontId="10" fillId="33" borderId="14" xfId="0" applyFont="1" applyFill="1" applyBorder="1" applyAlignment="1">
      <alignment horizontal="center" wrapText="1"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0" fillId="33" borderId="34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C53"/>
  <sheetViews>
    <sheetView tabSelected="1" workbookViewId="0" topLeftCell="A31">
      <selection activeCell="A49" sqref="A49:C53"/>
    </sheetView>
  </sheetViews>
  <sheetFormatPr defaultColWidth="9.140625" defaultRowHeight="12.75"/>
  <cols>
    <col min="1" max="1" width="104.00390625" style="0" customWidth="1"/>
    <col min="2" max="2" width="13.57421875" style="0" customWidth="1"/>
    <col min="3" max="3" width="22.7109375" style="0" customWidth="1"/>
    <col min="4" max="4" width="20.421875" style="0" customWidth="1"/>
  </cols>
  <sheetData>
    <row r="1" spans="1:2" ht="27.75" customHeight="1">
      <c r="A1" s="7" t="s">
        <v>57</v>
      </c>
      <c r="B1" s="7"/>
    </row>
    <row r="2" spans="1:3" ht="12.75">
      <c r="A2" s="14" t="s">
        <v>59</v>
      </c>
      <c r="B2" s="14" t="s">
        <v>47</v>
      </c>
      <c r="C2" s="14" t="s">
        <v>38</v>
      </c>
    </row>
    <row r="3" spans="1:3" ht="12.75">
      <c r="A3" s="13" t="s">
        <v>58</v>
      </c>
      <c r="B3" s="15"/>
      <c r="C3" s="16"/>
    </row>
    <row r="4" spans="1:3" ht="12.75">
      <c r="A4" s="10" t="s">
        <v>96</v>
      </c>
      <c r="B4" s="60" t="s">
        <v>60</v>
      </c>
      <c r="C4" s="4" t="s">
        <v>7</v>
      </c>
    </row>
    <row r="5" spans="1:3" ht="12.75">
      <c r="A5" s="51" t="s">
        <v>98</v>
      </c>
      <c r="B5" s="60" t="s">
        <v>61</v>
      </c>
      <c r="C5" s="4" t="s">
        <v>8</v>
      </c>
    </row>
    <row r="6" spans="1:3" ht="12.75">
      <c r="A6" s="3" t="s">
        <v>10</v>
      </c>
      <c r="B6" s="60" t="s">
        <v>61</v>
      </c>
      <c r="C6" s="4" t="s">
        <v>9</v>
      </c>
    </row>
    <row r="7" spans="1:3" ht="12.75">
      <c r="A7" s="10" t="s">
        <v>102</v>
      </c>
      <c r="B7" s="60" t="s">
        <v>61</v>
      </c>
      <c r="C7" s="4" t="s">
        <v>11</v>
      </c>
    </row>
    <row r="8" spans="1:3" ht="12.75">
      <c r="A8" s="3" t="s">
        <v>34</v>
      </c>
      <c r="B8" s="60"/>
      <c r="C8" s="5" t="s">
        <v>33</v>
      </c>
    </row>
    <row r="9" spans="1:3" ht="12.75">
      <c r="A9" s="9" t="s">
        <v>1</v>
      </c>
      <c r="B9" s="60" t="s">
        <v>50</v>
      </c>
      <c r="C9" s="52">
        <v>3000</v>
      </c>
    </row>
    <row r="10" spans="1:3" ht="12.75">
      <c r="A10" s="9" t="s">
        <v>36</v>
      </c>
      <c r="B10" s="60" t="s">
        <v>61</v>
      </c>
      <c r="C10" s="53">
        <v>5000</v>
      </c>
    </row>
    <row r="11" spans="1:3" ht="12.75">
      <c r="A11" s="10" t="s">
        <v>28</v>
      </c>
      <c r="B11" s="60"/>
      <c r="C11" s="54" t="s">
        <v>29</v>
      </c>
    </row>
    <row r="12" spans="1:3" ht="12.75">
      <c r="A12" s="9" t="s">
        <v>41</v>
      </c>
      <c r="B12" s="61" t="s">
        <v>54</v>
      </c>
      <c r="C12" s="17">
        <v>1000</v>
      </c>
    </row>
    <row r="13" spans="1:3" ht="12.75">
      <c r="A13" s="8" t="s">
        <v>2</v>
      </c>
      <c r="B13" s="60" t="s">
        <v>50</v>
      </c>
      <c r="C13" s="55" t="s">
        <v>39</v>
      </c>
    </row>
    <row r="14" spans="1:3" ht="12.75">
      <c r="A14" s="9" t="s">
        <v>3</v>
      </c>
      <c r="B14" s="60" t="s">
        <v>79</v>
      </c>
      <c r="C14" s="55" t="s">
        <v>32</v>
      </c>
    </row>
    <row r="15" spans="1:3" ht="12.75">
      <c r="A15" s="9" t="s">
        <v>0</v>
      </c>
      <c r="B15" s="61" t="s">
        <v>52</v>
      </c>
      <c r="C15" s="17">
        <v>2000</v>
      </c>
    </row>
    <row r="16" spans="1:3" ht="12.75">
      <c r="A16" s="9" t="s">
        <v>5</v>
      </c>
      <c r="B16" s="61" t="s">
        <v>54</v>
      </c>
      <c r="C16" s="56">
        <v>1000</v>
      </c>
    </row>
    <row r="17" spans="1:3" ht="12.75">
      <c r="A17" s="8" t="s">
        <v>16</v>
      </c>
      <c r="B17" s="60" t="s">
        <v>55</v>
      </c>
      <c r="C17" s="56">
        <v>700</v>
      </c>
    </row>
    <row r="18" spans="1:3" ht="12.75">
      <c r="A18" s="8" t="s">
        <v>15</v>
      </c>
      <c r="B18" s="60" t="s">
        <v>55</v>
      </c>
      <c r="C18" s="56">
        <v>500</v>
      </c>
    </row>
    <row r="19" spans="1:3" ht="12.75">
      <c r="A19" s="8" t="s">
        <v>80</v>
      </c>
      <c r="B19" s="60" t="s">
        <v>55</v>
      </c>
      <c r="C19" s="56">
        <v>5000</v>
      </c>
    </row>
    <row r="20" spans="1:3" ht="12.75">
      <c r="A20" s="8" t="s">
        <v>4</v>
      </c>
      <c r="B20" s="60" t="s">
        <v>50</v>
      </c>
      <c r="C20" s="57">
        <v>1000</v>
      </c>
    </row>
    <row r="21" spans="1:3" ht="12.75">
      <c r="A21" s="8" t="s">
        <v>13</v>
      </c>
      <c r="B21" s="60" t="s">
        <v>54</v>
      </c>
      <c r="C21" s="56">
        <v>100</v>
      </c>
    </row>
    <row r="22" spans="1:3" ht="12.75">
      <c r="A22" s="8" t="s">
        <v>40</v>
      </c>
      <c r="B22" s="60" t="s">
        <v>91</v>
      </c>
      <c r="C22" s="55" t="s">
        <v>37</v>
      </c>
    </row>
    <row r="23" spans="1:3" ht="12.75">
      <c r="A23" s="9" t="s">
        <v>30</v>
      </c>
      <c r="B23" s="60" t="s">
        <v>55</v>
      </c>
      <c r="C23" s="57">
        <v>500</v>
      </c>
    </row>
    <row r="24" spans="1:3" ht="12.75">
      <c r="A24" s="9" t="s">
        <v>6</v>
      </c>
      <c r="B24" s="60"/>
      <c r="C24" s="54" t="s">
        <v>33</v>
      </c>
    </row>
    <row r="25" spans="1:3" ht="12.75">
      <c r="A25" s="9" t="s">
        <v>14</v>
      </c>
      <c r="B25" s="11"/>
      <c r="C25" s="54" t="s">
        <v>33</v>
      </c>
    </row>
    <row r="26" spans="1:3" ht="12.75">
      <c r="A26" s="13" t="s">
        <v>62</v>
      </c>
      <c r="B26" s="62"/>
      <c r="C26" s="58"/>
    </row>
    <row r="27" spans="1:3" ht="12.75">
      <c r="A27" s="10" t="s">
        <v>63</v>
      </c>
      <c r="B27" s="61" t="s">
        <v>50</v>
      </c>
      <c r="C27" s="55">
        <v>15000</v>
      </c>
    </row>
    <row r="28" spans="1:3" ht="12.75">
      <c r="A28" s="10" t="s">
        <v>64</v>
      </c>
      <c r="B28" s="60" t="s">
        <v>90</v>
      </c>
      <c r="C28" s="54">
        <v>5000</v>
      </c>
    </row>
    <row r="29" spans="1:3" ht="12.75">
      <c r="A29" s="10" t="s">
        <v>65</v>
      </c>
      <c r="B29" s="61" t="s">
        <v>50</v>
      </c>
      <c r="C29" s="55" t="s">
        <v>89</v>
      </c>
    </row>
    <row r="30" spans="1:3" ht="12.75">
      <c r="A30" s="10" t="s">
        <v>66</v>
      </c>
      <c r="B30" s="60" t="s">
        <v>50</v>
      </c>
      <c r="C30" s="54" t="s">
        <v>103</v>
      </c>
    </row>
    <row r="31" spans="1:3" ht="12.75">
      <c r="A31" s="10" t="s">
        <v>76</v>
      </c>
      <c r="B31" s="60" t="s">
        <v>50</v>
      </c>
      <c r="C31" s="54">
        <v>1400</v>
      </c>
    </row>
    <row r="32" spans="1:3" ht="12.75">
      <c r="A32" s="8" t="s">
        <v>46</v>
      </c>
      <c r="B32" s="60" t="s">
        <v>50</v>
      </c>
      <c r="C32" s="53">
        <v>1000</v>
      </c>
    </row>
    <row r="33" spans="1:3" ht="12.75">
      <c r="A33" s="10" t="s">
        <v>67</v>
      </c>
      <c r="B33" s="60" t="s">
        <v>75</v>
      </c>
      <c r="C33" s="54">
        <v>3000</v>
      </c>
    </row>
    <row r="34" spans="1:3" ht="12.75">
      <c r="A34" s="10" t="s">
        <v>68</v>
      </c>
      <c r="B34" s="60" t="s">
        <v>50</v>
      </c>
      <c r="C34" s="54">
        <v>1000</v>
      </c>
    </row>
    <row r="35" spans="1:3" ht="12.75">
      <c r="A35" s="10" t="s">
        <v>69</v>
      </c>
      <c r="B35" s="60" t="s">
        <v>50</v>
      </c>
      <c r="C35" s="54">
        <v>3000</v>
      </c>
    </row>
    <row r="36" spans="1:3" ht="12.75">
      <c r="A36" s="10" t="s">
        <v>70</v>
      </c>
      <c r="B36" s="60" t="s">
        <v>50</v>
      </c>
      <c r="C36" s="54">
        <v>1500</v>
      </c>
    </row>
    <row r="37" spans="1:3" ht="12.75">
      <c r="A37" s="10" t="s">
        <v>71</v>
      </c>
      <c r="B37" s="60" t="s">
        <v>50</v>
      </c>
      <c r="C37" s="54">
        <v>1500</v>
      </c>
    </row>
    <row r="38" spans="1:3" ht="12.75">
      <c r="A38" s="10" t="s">
        <v>72</v>
      </c>
      <c r="B38" s="60" t="s">
        <v>53</v>
      </c>
      <c r="C38" s="54" t="s">
        <v>77</v>
      </c>
    </row>
    <row r="39" spans="1:3" ht="12.75">
      <c r="A39" s="10" t="s">
        <v>73</v>
      </c>
      <c r="B39" s="60"/>
      <c r="C39" s="54" t="s">
        <v>33</v>
      </c>
    </row>
    <row r="40" spans="1:3" ht="12.75">
      <c r="A40" s="10" t="s">
        <v>74</v>
      </c>
      <c r="B40" s="60"/>
      <c r="C40" s="54" t="s">
        <v>33</v>
      </c>
    </row>
    <row r="41" spans="1:3" ht="13.5" customHeight="1">
      <c r="A41" s="13" t="s">
        <v>78</v>
      </c>
      <c r="B41" s="63"/>
      <c r="C41" s="59"/>
    </row>
    <row r="42" spans="1:3" ht="12.75">
      <c r="A42" s="9" t="s">
        <v>31</v>
      </c>
      <c r="B42" s="60" t="s">
        <v>55</v>
      </c>
      <c r="C42" s="57">
        <v>500</v>
      </c>
    </row>
    <row r="43" spans="1:3" ht="12.75">
      <c r="A43" s="9" t="s">
        <v>12</v>
      </c>
      <c r="B43" s="61" t="s">
        <v>51</v>
      </c>
      <c r="C43" s="17">
        <v>1500</v>
      </c>
    </row>
    <row r="44" spans="1:3" ht="12.75">
      <c r="A44" s="13" t="s">
        <v>81</v>
      </c>
      <c r="B44" s="63"/>
      <c r="C44" s="59"/>
    </row>
    <row r="45" spans="1:3" ht="12.75">
      <c r="A45" s="10" t="s">
        <v>104</v>
      </c>
      <c r="B45" s="11" t="s">
        <v>49</v>
      </c>
      <c r="C45" s="57">
        <v>300</v>
      </c>
    </row>
    <row r="46" spans="1:3" ht="12.75">
      <c r="A46" s="10" t="s">
        <v>87</v>
      </c>
      <c r="B46" s="11"/>
      <c r="C46" s="54" t="s">
        <v>105</v>
      </c>
    </row>
    <row r="47" spans="1:3" ht="12.75">
      <c r="A47" s="10" t="s">
        <v>88</v>
      </c>
      <c r="B47" s="64" t="s">
        <v>106</v>
      </c>
      <c r="C47" s="56">
        <v>1000</v>
      </c>
    </row>
    <row r="48" spans="1:3" ht="12.75">
      <c r="A48" s="10" t="s">
        <v>107</v>
      </c>
      <c r="B48" s="64" t="s">
        <v>61</v>
      </c>
      <c r="C48" s="56">
        <v>3000</v>
      </c>
    </row>
    <row r="49" spans="1:3" ht="12.75">
      <c r="A49" s="13" t="s">
        <v>82</v>
      </c>
      <c r="B49" s="63"/>
      <c r="C49" s="59"/>
    </row>
    <row r="50" spans="1:3" s="1" customFormat="1" ht="12.75">
      <c r="A50" s="10" t="s">
        <v>85</v>
      </c>
      <c r="B50" s="10" t="s">
        <v>48</v>
      </c>
      <c r="C50" s="56">
        <v>500</v>
      </c>
    </row>
    <row r="51" spans="1:3" s="1" customFormat="1" ht="12.75">
      <c r="A51" s="10" t="s">
        <v>86</v>
      </c>
      <c r="B51" s="10" t="s">
        <v>56</v>
      </c>
      <c r="C51" s="56">
        <v>250</v>
      </c>
    </row>
    <row r="52" spans="1:3" s="1" customFormat="1" ht="12.75">
      <c r="A52" s="10" t="s">
        <v>84</v>
      </c>
      <c r="B52" s="10"/>
      <c r="C52" s="54" t="s">
        <v>33</v>
      </c>
    </row>
    <row r="53" spans="1:3" ht="12.75">
      <c r="A53" s="10" t="s">
        <v>83</v>
      </c>
      <c r="B53" s="60" t="s">
        <v>48</v>
      </c>
      <c r="C53" s="57">
        <v>1000</v>
      </c>
    </row>
  </sheetData>
  <sheetProtection/>
  <hyperlinks>
    <hyperlink ref="C4" location="'табл 1'!A1" display="табл 1"/>
    <hyperlink ref="C5" location="'табл 2'!A1" display="табл 2"/>
    <hyperlink ref="C6" location="'табл 3'!A1" display="табл 3"/>
    <hyperlink ref="C7" location="'табл 4'!A1" display="табл 4"/>
  </hyperlink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zoomScalePageLayoutView="0" workbookViewId="0" topLeftCell="A1">
      <selection activeCell="A32" sqref="A32"/>
    </sheetView>
  </sheetViews>
  <sheetFormatPr defaultColWidth="9.140625" defaultRowHeight="12.75"/>
  <cols>
    <col min="1" max="1" width="66.28125" style="30" customWidth="1"/>
    <col min="2" max="2" width="18.421875" style="30" customWidth="1"/>
    <col min="3" max="3" width="14.8515625" style="30" customWidth="1"/>
    <col min="4" max="4" width="18.57421875" style="30" customWidth="1"/>
    <col min="5" max="16384" width="9.140625" style="30" customWidth="1"/>
  </cols>
  <sheetData>
    <row r="1" ht="12">
      <c r="D1" s="31" t="s">
        <v>42</v>
      </c>
    </row>
    <row r="2" ht="12.75" thickBot="1"/>
    <row r="3" spans="1:4" ht="12">
      <c r="A3" s="67" t="s">
        <v>96</v>
      </c>
      <c r="B3" s="65" t="s">
        <v>95</v>
      </c>
      <c r="C3" s="65"/>
      <c r="D3" s="66"/>
    </row>
    <row r="4" spans="1:4" ht="12.75" thickBot="1">
      <c r="A4" s="68"/>
      <c r="B4" s="42" t="s">
        <v>24</v>
      </c>
      <c r="C4" s="42" t="s">
        <v>26</v>
      </c>
      <c r="D4" s="43" t="s">
        <v>23</v>
      </c>
    </row>
    <row r="5" spans="1:4" ht="24" customHeight="1">
      <c r="A5" s="44" t="s">
        <v>97</v>
      </c>
      <c r="B5" s="47">
        <v>1000</v>
      </c>
      <c r="C5" s="47">
        <v>2000</v>
      </c>
      <c r="D5" s="48">
        <v>3000</v>
      </c>
    </row>
    <row r="6" spans="1:4" ht="30.75" customHeight="1" thickBot="1">
      <c r="A6" s="45" t="s">
        <v>35</v>
      </c>
      <c r="B6" s="49">
        <v>2000</v>
      </c>
      <c r="C6" s="49">
        <v>4000</v>
      </c>
      <c r="D6" s="50">
        <v>5000</v>
      </c>
    </row>
    <row r="7" ht="12">
      <c r="I7" s="46"/>
    </row>
  </sheetData>
  <sheetProtection/>
  <mergeCells count="2">
    <mergeCell ref="B3:D3"/>
    <mergeCell ref="A3:A4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89.8515625" style="0" customWidth="1"/>
    <col min="2" max="2" width="20.8515625" style="0" customWidth="1"/>
    <col min="3" max="3" width="16.57421875" style="0" customWidth="1"/>
    <col min="4" max="4" width="20.140625" style="0" customWidth="1"/>
    <col min="5" max="5" width="14.7109375" style="0" customWidth="1"/>
  </cols>
  <sheetData>
    <row r="1" ht="12.75">
      <c r="D1" s="6" t="s">
        <v>43</v>
      </c>
    </row>
    <row r="2" ht="29.25" customHeight="1" thickBot="1">
      <c r="A2" s="12"/>
    </row>
    <row r="3" spans="1:4" ht="25.5" customHeight="1" thickBot="1">
      <c r="A3" s="18" t="s">
        <v>99</v>
      </c>
      <c r="B3" s="69" t="s">
        <v>92</v>
      </c>
      <c r="C3" s="69"/>
      <c r="D3" s="70"/>
    </row>
    <row r="4" spans="1:4" ht="13.5" thickBot="1">
      <c r="A4" s="19" t="s">
        <v>93</v>
      </c>
      <c r="B4" s="20" t="s">
        <v>25</v>
      </c>
      <c r="C4" s="21" t="s">
        <v>26</v>
      </c>
      <c r="D4" s="22" t="s">
        <v>23</v>
      </c>
    </row>
    <row r="5" spans="1:4" ht="12.75">
      <c r="A5" s="23" t="s">
        <v>17</v>
      </c>
      <c r="B5" s="24">
        <v>8000</v>
      </c>
      <c r="C5" s="24">
        <v>12000</v>
      </c>
      <c r="D5" s="25">
        <v>15000</v>
      </c>
    </row>
    <row r="6" spans="1:4" ht="12.75">
      <c r="A6" s="26" t="s">
        <v>18</v>
      </c>
      <c r="B6" s="27">
        <f>B5+B5*0.5</f>
        <v>12000</v>
      </c>
      <c r="C6" s="27">
        <f>C5+C5*0.5</f>
        <v>18000</v>
      </c>
      <c r="D6" s="27">
        <f>D5+D5*0.5</f>
        <v>22500</v>
      </c>
    </row>
    <row r="7" spans="1:4" ht="12.75">
      <c r="A7" s="28" t="s">
        <v>19</v>
      </c>
      <c r="B7" s="27">
        <f>B6+B6*0.3333</f>
        <v>15999.6</v>
      </c>
      <c r="C7" s="27">
        <f>C6+C6*0.33333333</f>
        <v>23999.99994</v>
      </c>
      <c r="D7" s="27">
        <f>D6+D6*0.33333333</f>
        <v>29999.999925</v>
      </c>
    </row>
    <row r="8" spans="1:4" ht="12.75">
      <c r="A8" s="26" t="s">
        <v>20</v>
      </c>
      <c r="B8" s="27">
        <f>B7+B7*0.25</f>
        <v>19999.5</v>
      </c>
      <c r="C8" s="27">
        <f>C7+C7*0.25</f>
        <v>29999.999925000004</v>
      </c>
      <c r="D8" s="27">
        <f>D7+D7*0.25</f>
        <v>37499.99990625</v>
      </c>
    </row>
    <row r="9" spans="1:4" ht="12.75">
      <c r="A9" s="28" t="s">
        <v>21</v>
      </c>
      <c r="B9" s="27">
        <f>B8+B8*0.2+1</f>
        <v>24000.4</v>
      </c>
      <c r="C9" s="27">
        <f>C8+C8*0.2</f>
        <v>35999.999910000006</v>
      </c>
      <c r="D9" s="27">
        <f>D8+D8*0.2</f>
        <v>44999.9998875</v>
      </c>
    </row>
    <row r="10" spans="1:4" ht="13.5" thickBot="1">
      <c r="A10" s="29" t="s">
        <v>27</v>
      </c>
      <c r="B10" s="71" t="s">
        <v>22</v>
      </c>
      <c r="C10" s="72"/>
      <c r="D10" s="73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</sheetData>
  <sheetProtection/>
  <mergeCells count="2">
    <mergeCell ref="B3:D3"/>
    <mergeCell ref="B10:D10"/>
  </mergeCells>
  <printOptions/>
  <pageMargins left="0.75" right="0.75" top="1" bottom="1" header="0.5" footer="0.5"/>
  <pageSetup fitToHeight="1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80.421875" style="30" customWidth="1"/>
    <col min="2" max="2" width="14.28125" style="30" customWidth="1"/>
    <col min="3" max="3" width="13.57421875" style="30" customWidth="1"/>
    <col min="4" max="4" width="17.28125" style="30" customWidth="1"/>
    <col min="5" max="5" width="12.28125" style="30" bestFit="1" customWidth="1"/>
    <col min="6" max="16384" width="9.140625" style="30" customWidth="1"/>
  </cols>
  <sheetData>
    <row r="1" ht="12.75" thickBot="1">
      <c r="D1" s="31" t="s">
        <v>44</v>
      </c>
    </row>
    <row r="2" spans="1:4" ht="36.75" thickBot="1">
      <c r="A2" s="32" t="s">
        <v>100</v>
      </c>
      <c r="B2" s="74" t="s">
        <v>92</v>
      </c>
      <c r="C2" s="69"/>
      <c r="D2" s="70"/>
    </row>
    <row r="3" spans="1:4" ht="12.75" thickBot="1">
      <c r="A3" s="19" t="s">
        <v>93</v>
      </c>
      <c r="B3" s="21" t="s">
        <v>25</v>
      </c>
      <c r="C3" s="21" t="s">
        <v>26</v>
      </c>
      <c r="D3" s="33" t="s">
        <v>23</v>
      </c>
    </row>
    <row r="4" spans="1:9" ht="12">
      <c r="A4" s="34" t="s">
        <v>17</v>
      </c>
      <c r="B4" s="35">
        <v>10000</v>
      </c>
      <c r="C4" s="35">
        <v>15000</v>
      </c>
      <c r="D4" s="36">
        <v>18000</v>
      </c>
      <c r="E4" s="37"/>
      <c r="F4" s="37"/>
      <c r="G4" s="37"/>
      <c r="H4" s="38"/>
      <c r="I4" s="38"/>
    </row>
    <row r="5" spans="1:9" ht="12">
      <c r="A5" s="26" t="s">
        <v>18</v>
      </c>
      <c r="B5" s="27">
        <f>B4+B4*0.5</f>
        <v>15000</v>
      </c>
      <c r="C5" s="27">
        <f>C4+C4*0.5</f>
        <v>22500</v>
      </c>
      <c r="D5" s="27">
        <f>D4+D4*0.5</f>
        <v>27000</v>
      </c>
      <c r="E5" s="37"/>
      <c r="F5" s="37"/>
      <c r="G5" s="37"/>
      <c r="H5" s="38"/>
      <c r="I5" s="38"/>
    </row>
    <row r="6" spans="1:9" ht="12">
      <c r="A6" s="28" t="s">
        <v>19</v>
      </c>
      <c r="B6" s="27">
        <f>B5+B5*0.3333</f>
        <v>19999.5</v>
      </c>
      <c r="C6" s="27">
        <f>C5+C5*0.3333333</f>
        <v>29999.99925</v>
      </c>
      <c r="D6" s="27">
        <f>D5+D5*0.333333</f>
        <v>35999.991</v>
      </c>
      <c r="E6" s="37"/>
      <c r="F6" s="37"/>
      <c r="G6" s="37"/>
      <c r="H6" s="38"/>
      <c r="I6" s="38"/>
    </row>
    <row r="7" spans="1:9" ht="12">
      <c r="A7" s="26" t="s">
        <v>20</v>
      </c>
      <c r="B7" s="27">
        <f>B6+B6*0.25+1</f>
        <v>25000.375</v>
      </c>
      <c r="C7" s="27">
        <f>C6+C6*0.25</f>
        <v>37499.9990625</v>
      </c>
      <c r="D7" s="27">
        <f>D6+D6*0.25</f>
        <v>44999.988750000004</v>
      </c>
      <c r="E7" s="37"/>
      <c r="F7" s="37"/>
      <c r="G7" s="37"/>
      <c r="H7" s="38"/>
      <c r="I7" s="38"/>
    </row>
    <row r="8" spans="1:9" ht="12">
      <c r="A8" s="28" t="s">
        <v>21</v>
      </c>
      <c r="B8" s="27">
        <f>B7+B7*0.2</f>
        <v>30000.45</v>
      </c>
      <c r="C8" s="27">
        <f>C7+C7*0.2</f>
        <v>44999.998875</v>
      </c>
      <c r="D8" s="27">
        <f>D7+D7*0.2</f>
        <v>53999.986500000006</v>
      </c>
      <c r="E8" s="37"/>
      <c r="F8" s="37"/>
      <c r="G8" s="37"/>
      <c r="H8" s="38"/>
      <c r="I8" s="38"/>
    </row>
    <row r="9" spans="1:8" ht="12.75" thickBot="1">
      <c r="A9" s="29" t="s">
        <v>27</v>
      </c>
      <c r="B9" s="71" t="s">
        <v>22</v>
      </c>
      <c r="C9" s="72"/>
      <c r="D9" s="73"/>
      <c r="E9" s="39"/>
      <c r="F9" s="39"/>
      <c r="G9" s="39"/>
      <c r="H9" s="40"/>
    </row>
    <row r="11" ht="12">
      <c r="G11" s="39"/>
    </row>
  </sheetData>
  <sheetProtection/>
  <mergeCells count="2">
    <mergeCell ref="B2:D2"/>
    <mergeCell ref="B9:D9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100.7109375" style="30" customWidth="1"/>
    <col min="2" max="2" width="14.8515625" style="30" customWidth="1"/>
    <col min="3" max="3" width="16.140625" style="30" customWidth="1"/>
    <col min="4" max="4" width="15.28125" style="30" customWidth="1"/>
    <col min="5" max="16384" width="9.140625" style="30" customWidth="1"/>
  </cols>
  <sheetData>
    <row r="1" ht="12.75" thickBot="1">
      <c r="D1" s="31" t="s">
        <v>45</v>
      </c>
    </row>
    <row r="2" spans="1:4" ht="51.75" customHeight="1" thickBot="1">
      <c r="A2" s="32" t="s">
        <v>101</v>
      </c>
      <c r="B2" s="74" t="s">
        <v>94</v>
      </c>
      <c r="C2" s="69"/>
      <c r="D2" s="70"/>
    </row>
    <row r="3" spans="1:4" ht="13.5" customHeight="1" thickBot="1">
      <c r="A3" s="19" t="s">
        <v>93</v>
      </c>
      <c r="B3" s="21" t="s">
        <v>25</v>
      </c>
      <c r="C3" s="21" t="s">
        <v>26</v>
      </c>
      <c r="D3" s="22" t="s">
        <v>23</v>
      </c>
    </row>
    <row r="4" spans="1:4" ht="12">
      <c r="A4" s="34" t="s">
        <v>17</v>
      </c>
      <c r="B4" s="35">
        <f>10000/2</f>
        <v>5000</v>
      </c>
      <c r="C4" s="35">
        <f>15000/2</f>
        <v>7500</v>
      </c>
      <c r="D4" s="36">
        <f>18000/2</f>
        <v>9000</v>
      </c>
    </row>
    <row r="5" spans="1:4" ht="12">
      <c r="A5" s="26" t="s">
        <v>18</v>
      </c>
      <c r="B5" s="27">
        <f>B4+B4*0.5</f>
        <v>7500</v>
      </c>
      <c r="C5" s="27">
        <f>C4+C4*0.5</f>
        <v>11250</v>
      </c>
      <c r="D5" s="41">
        <f>D4+D4*0.5</f>
        <v>13500</v>
      </c>
    </row>
    <row r="6" spans="1:4" ht="12">
      <c r="A6" s="28" t="s">
        <v>19</v>
      </c>
      <c r="B6" s="27">
        <f>B5+B5*0.3333</f>
        <v>9999.75</v>
      </c>
      <c r="C6" s="27">
        <f>C5+C5*0.3333333</f>
        <v>14999.999625</v>
      </c>
      <c r="D6" s="41">
        <f>D5+D5*0.333333</f>
        <v>17999.9955</v>
      </c>
    </row>
    <row r="7" spans="1:4" ht="12">
      <c r="A7" s="26" t="s">
        <v>20</v>
      </c>
      <c r="B7" s="27">
        <f>B6+B6*0.25+1</f>
        <v>12500.6875</v>
      </c>
      <c r="C7" s="27">
        <f>C6+C6*0.25</f>
        <v>18749.99953125</v>
      </c>
      <c r="D7" s="41">
        <f>D6+D6*0.25</f>
        <v>22499.994375000002</v>
      </c>
    </row>
    <row r="8" spans="1:4" ht="12">
      <c r="A8" s="28" t="s">
        <v>21</v>
      </c>
      <c r="B8" s="27">
        <f>B7+B7*0.2</f>
        <v>15000.825</v>
      </c>
      <c r="C8" s="27">
        <f>C7+C7*0.2</f>
        <v>22499.9994375</v>
      </c>
      <c r="D8" s="41">
        <f>D7+D7*0.2</f>
        <v>26999.993250000003</v>
      </c>
    </row>
    <row r="9" spans="1:4" ht="12.75" customHeight="1" thickBot="1">
      <c r="A9" s="29" t="s">
        <v>27</v>
      </c>
      <c r="B9" s="71" t="s">
        <v>22</v>
      </c>
      <c r="C9" s="72"/>
      <c r="D9" s="73"/>
    </row>
  </sheetData>
  <sheetProtection/>
  <mergeCells count="2">
    <mergeCell ref="B2:D2"/>
    <mergeCell ref="B9:D9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 Абзалова</cp:lastModifiedBy>
  <cp:lastPrinted>2011-03-29T15:19:40Z</cp:lastPrinted>
  <dcterms:created xsi:type="dcterms:W3CDTF">1996-10-08T23:32:33Z</dcterms:created>
  <dcterms:modified xsi:type="dcterms:W3CDTF">2013-12-03T13:23:31Z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